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210" activeTab="1"/>
  </bookViews>
  <sheets>
    <sheet name="CDKT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<sst xmlns="http://schemas.openxmlformats.org/spreadsheetml/2006/main" count="99" uniqueCount="97">
  <si>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 xml:space="preserve">    CÔNG TY CỔ PHẦN ĐẦU TƯ XÂY DỰNG THANH NIÊN</t>
  </si>
  <si>
    <t>128 Phan Xích Long - P2 - Tân Bình - TP.Hồ Chí Minh</t>
  </si>
  <si>
    <t xml:space="preserve">          BÁO CÁO TÀI CHÍNH TÓM TẮT</t>
  </si>
  <si>
    <t>QUÝ  II  NĂM 2010</t>
  </si>
  <si>
    <t xml:space="preserve">I.A. BẢNG CÂN ĐỐI KẾ TOÁN   </t>
  </si>
  <si>
    <t>STT</t>
  </si>
  <si>
    <t>NỘI DUNG</t>
  </si>
  <si>
    <t>SỐ DƯ ĐẦU KỲ</t>
  </si>
  <si>
    <t>SỐ DƯ CUỐI KỲ</t>
  </si>
  <si>
    <t>I</t>
  </si>
  <si>
    <r>
      <t xml:space="preserve">Tài sản ngắn hạn </t>
    </r>
    <r>
      <rPr>
        <i/>
        <sz val="10"/>
        <color indexed="12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</si>
  <si>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</si>
  <si>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</si>
  <si>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</si>
  <si>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</si>
  <si>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</si>
  <si>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</si>
  <si>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r>
      <t>Tài sản dài hạn</t>
    </r>
    <r>
      <rPr>
        <i/>
        <sz val="10"/>
        <color indexed="12"/>
        <rFont val="Times New Roman"/>
        <family val="1"/>
      </rPr>
      <t xml:space="preserve">    </t>
    </r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</si>
  <si>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</si>
  <si>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</si>
  <si>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</si>
  <si>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</si>
  <si>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</si>
  <si>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</si>
  <si>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</si>
  <si>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</si>
  <si>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</si>
  <si>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</si>
  <si>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</si>
  <si>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</si>
  <si>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</si>
  <si>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</si>
  <si>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</si>
  <si>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</si>
  <si>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</si>
  <si>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</si>
  <si>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</si>
  <si>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</si>
  <si>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</si>
  <si>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</si>
  <si>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</si>
  <si>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0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</si>
  <si>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</si>
  <si>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</si>
  <si>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</si>
  <si>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</si>
  <si>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</si>
  <si>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Nguồn kinh phí</t>
  </si>
  <si>
    <t xml:space="preserve"> - Nguồn kinh phí đã hình thành TSCĐ</t>
  </si>
  <si>
    <t>VI</t>
  </si>
  <si>
    <t>TỔNG CỘNG NGUỒN VỐN</t>
  </si>
  <si>
    <t>II.A.  KẾT QUẢ HOẠT ĐỘNG KINH DOANH</t>
  </si>
  <si>
    <t>CHỈ TIÊU</t>
  </si>
  <si>
    <t>KỲ BÁO CÁO</t>
  </si>
  <si>
    <t>LŨY KẾ</t>
  </si>
  <si>
    <t>1</t>
  </si>
  <si>
    <t>Doanh thu bán hàng và cung cấp dịch vụ</t>
  </si>
  <si>
    <t>Các khoản giảm trừ doanh thu</t>
  </si>
  <si>
    <t>3</t>
  </si>
  <si>
    <t>Doanh thu thuần vê bán hàng và cung cấp dịch vụ</t>
  </si>
  <si>
    <t>4</t>
  </si>
  <si>
    <t>Giá vốn hàng bán</t>
  </si>
  <si>
    <t>5</t>
  </si>
  <si>
    <t>LN gộp về bán hàng và cung cấp dịch vụ</t>
  </si>
  <si>
    <t>6</t>
  </si>
  <si>
    <t>Doanh thu hoạt động tài chính</t>
  </si>
  <si>
    <t>7</t>
  </si>
  <si>
    <t>Chi phí tài chính</t>
  </si>
  <si>
    <t>8</t>
  </si>
  <si>
    <t>Chi phí bán hàng</t>
  </si>
  <si>
    <t>9</t>
  </si>
  <si>
    <t>Chi phí quản lý doanh nghiệp</t>
  </si>
  <si>
    <t>10</t>
  </si>
  <si>
    <t xml:space="preserve">Lợi nhuận thuần từ hoạt động kinh doanh    </t>
  </si>
  <si>
    <t>11</t>
  </si>
  <si>
    <t>Thu nhập khác</t>
  </si>
  <si>
    <t>12</t>
  </si>
  <si>
    <t xml:space="preserve">Chi phí khác                                                                                                                                                     </t>
  </si>
  <si>
    <t>13</t>
  </si>
  <si>
    <t>Lợi nhuận khác</t>
  </si>
  <si>
    <t>14</t>
  </si>
  <si>
    <t>Tổng lợi nhuận kế toán trước thuế</t>
  </si>
  <si>
    <t>15</t>
  </si>
  <si>
    <t>Thuế thu nhập doanh nghiệp</t>
  </si>
  <si>
    <t>16</t>
  </si>
  <si>
    <t>Lợi nhuận sau thuế thu nhập doanh nghiệp</t>
  </si>
  <si>
    <t>17</t>
  </si>
  <si>
    <t xml:space="preserve">Lãi cơ bản trên cổ phiếu   </t>
  </si>
  <si>
    <t>18</t>
  </si>
  <si>
    <t>Cổ tức trên mỗi cổ phiếu</t>
  </si>
  <si>
    <t xml:space="preserve"> Ngày 20 tháng 07 năm 2010</t>
  </si>
  <si>
    <t xml:space="preserve">      Kế toán trưởng</t>
  </si>
  <si>
    <t>Tổng Giám đốc</t>
  </si>
  <si>
    <t>NGUYEÃN THÒ HIEÀN</t>
  </si>
  <si>
    <t>KS. TRAÀN DUY LINH</t>
  </si>
  <si>
    <t>(ñaõ kyù)</t>
  </si>
  <si>
    <t xml:space="preserve">          (ñaõ kyù)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</si>
</sst>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>
    <font>
      <sz val="12"/>
      <name val="VNI-Times"/>
      <family val="0"/>
    </font>
    <font>
      <sz val="10"/>
      <name val="VNI-Times"/>
      <family val="0"/>
    </font>
    <font>
      <b/>
      <sz val="11"/>
      <name val="Times New Roman"/>
      <family val="1"/>
    </font>
    <font>
      <i/>
      <sz val="10"/>
      <name val=".VnTime"/>
      <family val="2"/>
    </font>
    <font>
      <sz val="10"/>
      <name val="Times New Roman"/>
      <family val="1"/>
    </font>
    <font>
      <b/>
      <sz val="14"/>
      <name val="Verdan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ahoma"/>
      <family val="2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.VnTimeH"/>
      <family val="2"/>
    </font>
    <font>
      <b/>
      <sz val="13"/>
      <name val="Tahoma"/>
      <family val="2"/>
    </font>
    <font>
      <sz val="12"/>
      <name val="Times New Roman"/>
      <family val="1"/>
    </font>
    <font>
      <b/>
      <sz val="12"/>
      <color indexed="10"/>
      <name val="Tahoma"/>
      <family val="2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2"/>
      <name val="VNI-Time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wrapText="1"/>
    </xf>
    <xf numFmtId="164" fontId="11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164" fontId="4" fillId="0" borderId="4" xfId="15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justify" wrapText="1"/>
    </xf>
    <xf numFmtId="164" fontId="11" fillId="2" borderId="4" xfId="0" applyNumberFormat="1" applyFont="1" applyFill="1" applyBorder="1" applyAlignment="1">
      <alignment wrapText="1"/>
    </xf>
    <xf numFmtId="164" fontId="11" fillId="0" borderId="4" xfId="15" applyNumberFormat="1" applyFont="1" applyBorder="1" applyAlignment="1">
      <alignment horizontal="center" wrapText="1"/>
    </xf>
    <xf numFmtId="164" fontId="7" fillId="0" borderId="4" xfId="15" applyNumberFormat="1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164" fontId="4" fillId="0" borderId="5" xfId="15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wrapText="1"/>
    </xf>
    <xf numFmtId="164" fontId="11" fillId="2" borderId="7" xfId="0" applyNumberFormat="1" applyFont="1" applyFill="1" applyBorder="1" applyAlignment="1">
      <alignment wrapText="1"/>
    </xf>
    <xf numFmtId="0" fontId="7" fillId="0" borderId="0" xfId="0" applyFont="1" applyAlignment="1">
      <alignment horizontal="justify"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justify" vertical="top" wrapText="1"/>
    </xf>
    <xf numFmtId="164" fontId="17" fillId="0" borderId="9" xfId="15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164" fontId="15" fillId="0" borderId="10" xfId="15" applyNumberFormat="1" applyFont="1" applyBorder="1" applyAlignment="1">
      <alignment vertical="top" wrapText="1"/>
    </xf>
    <xf numFmtId="164" fontId="17" fillId="0" borderId="10" xfId="15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vertical="top" wrapText="1"/>
    </xf>
    <xf numFmtId="164" fontId="15" fillId="0" borderId="11" xfId="15" applyNumberFormat="1" applyFont="1" applyBorder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3</xdr:col>
      <xdr:colOff>828675</xdr:colOff>
      <xdr:row>3</xdr:row>
      <xdr:rowOff>19050</xdr:rowOff>
    </xdr:to>
    <xdr:sp>
      <xdr:nvSpPr>
        <xdr:cNvPr id="1" name="Line 2"/>
        <xdr:cNvSpPr>
          <a:spLocks/>
        </xdr:cNvSpPr>
      </xdr:nvSpPr>
      <xdr:spPr>
        <a:xfrm>
          <a:off x="2028825" y="56197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2"/>
  <sheetViews>
    <sheetView workbookViewId="0" topLeftCell="A1">
      <selection activeCell="E50" sqref="E50"/>
    </sheetView>
  </sheetViews>
  <sheetFormatPr defaultColWidth="8.796875" defaultRowHeight="15"/>
  <cols>
    <col min="1" max="1" width="5.19921875" style="1" customWidth="1"/>
    <col min="2" max="2" width="9" style="1" customWidth="1"/>
    <col min="3" max="3" width="38.59765625" style="1" customWidth="1"/>
    <col min="4" max="4" width="17.09765625" style="1" bestFit="1" customWidth="1"/>
    <col min="5" max="5" width="15.8984375" style="1" customWidth="1"/>
    <col min="6" max="6" width="15.59765625" style="3" customWidth="1"/>
    <col min="7" max="16384" width="9" style="1" customWidth="1"/>
  </cols>
  <sheetData>
    <row r="2" ht="15">
      <c r="C2" s="2" t="s">
        <v>0</v>
      </c>
    </row>
    <row r="3" ht="15">
      <c r="C3" s="2" t="s">
        <v>1</v>
      </c>
    </row>
    <row r="4" ht="14.25">
      <c r="B4" s="4"/>
    </row>
    <row r="5" spans="2:4" ht="18.75" customHeight="1">
      <c r="B5" s="5"/>
      <c r="C5" s="55" t="s">
        <v>2</v>
      </c>
      <c r="D5" s="55"/>
    </row>
    <row r="6" spans="2:4" ht="15.75">
      <c r="B6" s="5"/>
      <c r="C6" s="56" t="s">
        <v>3</v>
      </c>
      <c r="D6" s="56"/>
    </row>
    <row r="7" ht="14.25">
      <c r="B7" s="6"/>
    </row>
    <row r="8" ht="15">
      <c r="B8" s="7" t="s">
        <v>4</v>
      </c>
    </row>
    <row r="9" ht="15" thickBot="1">
      <c r="B9" s="8"/>
    </row>
    <row r="10" spans="2:5" ht="36.75" customHeight="1" thickBot="1">
      <c r="B10" s="9" t="s">
        <v>5</v>
      </c>
      <c r="C10" s="10" t="s">
        <v>6</v>
      </c>
      <c r="D10" s="10" t="s">
        <v>7</v>
      </c>
      <c r="E10" s="10" t="s">
        <v>8</v>
      </c>
    </row>
    <row r="11" spans="2:5" ht="14.25">
      <c r="B11" s="11" t="s">
        <v>9</v>
      </c>
      <c r="C11" s="12" t="s">
        <v>10</v>
      </c>
      <c r="D11" s="13">
        <f>SUM(D12:D16)</f>
        <v>268531526304</v>
      </c>
      <c r="E11" s="13">
        <f>SUM(E12:E16)</f>
        <v>323094689306</v>
      </c>
    </row>
    <row r="12" spans="2:5" ht="14.25">
      <c r="B12" s="14">
        <v>1</v>
      </c>
      <c r="C12" s="15" t="s">
        <v>11</v>
      </c>
      <c r="D12" s="16">
        <v>11424620201</v>
      </c>
      <c r="E12" s="16">
        <f>109339524+3710400801+198998578+1030631+753326013</f>
        <v>4773095547</v>
      </c>
    </row>
    <row r="13" spans="2:5" ht="14.25">
      <c r="B13" s="14">
        <v>2</v>
      </c>
      <c r="C13" s="15" t="s">
        <v>12</v>
      </c>
      <c r="D13" s="16"/>
      <c r="E13" s="16"/>
    </row>
    <row r="14" spans="2:5" ht="14.25">
      <c r="B14" s="14">
        <v>3</v>
      </c>
      <c r="C14" s="15" t="s">
        <v>13</v>
      </c>
      <c r="D14" s="16">
        <v>32746478620</v>
      </c>
      <c r="E14" s="16">
        <v>34052641324</v>
      </c>
    </row>
    <row r="15" spans="2:5" ht="14.25">
      <c r="B15" s="14">
        <v>4</v>
      </c>
      <c r="C15" s="15" t="s">
        <v>14</v>
      </c>
      <c r="D15" s="16">
        <v>188727401422</v>
      </c>
      <c r="E15" s="16">
        <v>230440060616</v>
      </c>
    </row>
    <row r="16" spans="2:5" ht="14.25">
      <c r="B16" s="14">
        <v>5</v>
      </c>
      <c r="C16" s="15" t="s">
        <v>15</v>
      </c>
      <c r="D16" s="16">
        <v>35633026061</v>
      </c>
      <c r="E16" s="16">
        <v>53828891819</v>
      </c>
    </row>
    <row r="17" spans="2:5" ht="14.25">
      <c r="B17" s="17" t="s">
        <v>16</v>
      </c>
      <c r="C17" s="18" t="s">
        <v>17</v>
      </c>
      <c r="D17" s="19">
        <f>D18+D19+D24+D25+D26</f>
        <v>1574286895</v>
      </c>
      <c r="E17" s="19">
        <f>E18+E19+E24+E25+E26</f>
        <v>1528656256</v>
      </c>
    </row>
    <row r="18" spans="2:5" ht="14.25">
      <c r="B18" s="14">
        <v>1</v>
      </c>
      <c r="C18" s="15" t="s">
        <v>18</v>
      </c>
      <c r="D18" s="16"/>
      <c r="E18" s="16"/>
    </row>
    <row r="19" spans="2:5" ht="14.25">
      <c r="B19" s="14">
        <v>2</v>
      </c>
      <c r="C19" s="15" t="s">
        <v>19</v>
      </c>
      <c r="D19" s="16">
        <v>1058021295</v>
      </c>
      <c r="E19" s="16">
        <f>E20</f>
        <v>1012390656</v>
      </c>
    </row>
    <row r="20" spans="2:5" ht="14.25">
      <c r="B20" s="14"/>
      <c r="C20" s="15" t="s">
        <v>20</v>
      </c>
      <c r="D20" s="16">
        <v>1058021295</v>
      </c>
      <c r="E20" s="16">
        <v>1012390656</v>
      </c>
    </row>
    <row r="21" spans="2:5" ht="14.25">
      <c r="B21" s="14"/>
      <c r="C21" s="15" t="s">
        <v>21</v>
      </c>
      <c r="D21" s="16"/>
      <c r="E21" s="16"/>
    </row>
    <row r="22" spans="2:5" ht="14.25">
      <c r="B22" s="14"/>
      <c r="C22" s="15" t="s">
        <v>22</v>
      </c>
      <c r="D22" s="16"/>
      <c r="E22" s="16"/>
    </row>
    <row r="23" spans="2:5" ht="14.25">
      <c r="B23" s="14"/>
      <c r="C23" s="15" t="s">
        <v>23</v>
      </c>
      <c r="D23" s="16"/>
      <c r="E23" s="16"/>
    </row>
    <row r="24" spans="2:5" ht="14.25">
      <c r="B24" s="14">
        <v>3</v>
      </c>
      <c r="C24" s="20" t="s">
        <v>24</v>
      </c>
      <c r="D24" s="16"/>
      <c r="E24" s="16"/>
    </row>
    <row r="25" spans="2:5" ht="14.25">
      <c r="B25" s="14">
        <v>4</v>
      </c>
      <c r="C25" s="15" t="s">
        <v>25</v>
      </c>
      <c r="D25" s="16">
        <v>4000000</v>
      </c>
      <c r="E25" s="16">
        <v>4000000</v>
      </c>
    </row>
    <row r="26" spans="2:5" ht="14.25">
      <c r="B26" s="14">
        <v>5</v>
      </c>
      <c r="C26" s="15" t="s">
        <v>26</v>
      </c>
      <c r="D26" s="16">
        <v>512265600</v>
      </c>
      <c r="E26" s="16">
        <v>512265600</v>
      </c>
    </row>
    <row r="27" spans="2:5" ht="14.25">
      <c r="B27" s="17" t="s">
        <v>27</v>
      </c>
      <c r="C27" s="18" t="s">
        <v>28</v>
      </c>
      <c r="D27" s="21">
        <f>D11+D17</f>
        <v>270105813199</v>
      </c>
      <c r="E27" s="21">
        <f>E11+E17</f>
        <v>324623345562</v>
      </c>
    </row>
    <row r="28" spans="2:5" ht="14.25">
      <c r="B28" s="17" t="s">
        <v>29</v>
      </c>
      <c r="C28" s="18" t="s">
        <v>30</v>
      </c>
      <c r="D28" s="19">
        <f>D29+D30</f>
        <v>242723733093</v>
      </c>
      <c r="E28" s="19">
        <f>E29+E30</f>
        <v>296665376828</v>
      </c>
    </row>
    <row r="29" spans="2:5" ht="14.25">
      <c r="B29" s="14">
        <v>1</v>
      </c>
      <c r="C29" s="15" t="s">
        <v>31</v>
      </c>
      <c r="D29" s="16">
        <v>242606806575</v>
      </c>
      <c r="E29" s="16">
        <v>296587508145</v>
      </c>
    </row>
    <row r="30" spans="2:5" ht="14.25">
      <c r="B30" s="14">
        <v>2</v>
      </c>
      <c r="C30" s="15" t="s">
        <v>32</v>
      </c>
      <c r="D30" s="16">
        <v>116926518</v>
      </c>
      <c r="E30" s="16">
        <v>77868683</v>
      </c>
    </row>
    <row r="31" spans="2:5" ht="14.25">
      <c r="B31" s="17" t="s">
        <v>33</v>
      </c>
      <c r="C31" s="18" t="s">
        <v>34</v>
      </c>
      <c r="D31" s="22">
        <f>D32+D42</f>
        <v>27382080106</v>
      </c>
      <c r="E31" s="22">
        <f>E32+E42</f>
        <v>27957968734</v>
      </c>
    </row>
    <row r="32" spans="2:5" ht="14.25">
      <c r="B32" s="14">
        <v>1</v>
      </c>
      <c r="C32" s="15" t="s">
        <v>35</v>
      </c>
      <c r="D32" s="23">
        <f>SUM(D33:D44)</f>
        <v>27382080106</v>
      </c>
      <c r="E32" s="23">
        <f>SUM(E33:E44)</f>
        <v>27957968734</v>
      </c>
    </row>
    <row r="33" spans="2:5" ht="14.25">
      <c r="B33" s="14"/>
      <c r="C33" s="15" t="s">
        <v>36</v>
      </c>
      <c r="D33" s="16">
        <v>18000000000</v>
      </c>
      <c r="E33" s="16">
        <v>18000000000</v>
      </c>
    </row>
    <row r="34" spans="2:5" ht="14.25">
      <c r="B34" s="14"/>
      <c r="C34" s="15" t="s">
        <v>37</v>
      </c>
      <c r="D34" s="16">
        <v>1200000000</v>
      </c>
      <c r="E34" s="16">
        <v>1200000000</v>
      </c>
    </row>
    <row r="35" spans="2:5" ht="14.25">
      <c r="B35" s="14"/>
      <c r="C35" s="15" t="s">
        <v>38</v>
      </c>
      <c r="D35" s="16"/>
      <c r="E35" s="16"/>
    </row>
    <row r="36" spans="2:5" ht="14.25">
      <c r="B36" s="14"/>
      <c r="C36" s="15" t="s">
        <v>39</v>
      </c>
      <c r="D36" s="16"/>
      <c r="E36" s="16"/>
    </row>
    <row r="37" spans="2:5" ht="14.25">
      <c r="B37" s="14"/>
      <c r="C37" s="15" t="s">
        <v>40</v>
      </c>
      <c r="D37" s="16"/>
      <c r="E37" s="16"/>
    </row>
    <row r="38" spans="2:5" ht="14.25">
      <c r="B38" s="14"/>
      <c r="C38" s="15" t="s">
        <v>41</v>
      </c>
      <c r="D38" s="16"/>
      <c r="E38" s="16"/>
    </row>
    <row r="39" spans="2:5" ht="14.25">
      <c r="B39" s="14"/>
      <c r="C39" s="15" t="s">
        <v>42</v>
      </c>
      <c r="D39" s="16">
        <f>4038554809+1660001791</f>
        <v>5698556600</v>
      </c>
      <c r="E39" s="16">
        <f>4187843596+1809290578</f>
        <v>5997134174</v>
      </c>
    </row>
    <row r="40" spans="2:5" ht="14.25">
      <c r="B40" s="14"/>
      <c r="C40" s="15" t="s">
        <v>43</v>
      </c>
      <c r="D40" s="16">
        <v>2483523506</v>
      </c>
      <c r="E40" s="16">
        <v>2760834560</v>
      </c>
    </row>
    <row r="41" spans="2:5" ht="14.25">
      <c r="B41" s="24"/>
      <c r="C41" s="15" t="s">
        <v>44</v>
      </c>
      <c r="D41" s="16"/>
      <c r="E41" s="16"/>
    </row>
    <row r="42" spans="2:5" ht="14.25">
      <c r="B42" s="14" t="s">
        <v>45</v>
      </c>
      <c r="C42" s="15" t="s">
        <v>46</v>
      </c>
      <c r="D42" s="23"/>
      <c r="E42" s="23"/>
    </row>
    <row r="43" spans="2:5" ht="14.25">
      <c r="B43" s="14"/>
      <c r="C43" s="15" t="s">
        <v>47</v>
      </c>
      <c r="D43" s="16"/>
      <c r="E43" s="16"/>
    </row>
    <row r="44" spans="2:5" ht="15" thickBot="1">
      <c r="B44" s="25"/>
      <c r="C44" s="26" t="s">
        <v>48</v>
      </c>
      <c r="D44" s="27"/>
      <c r="E44" s="27"/>
    </row>
    <row r="45" spans="2:5" ht="15" thickBot="1">
      <c r="B45" s="28" t="s">
        <v>49</v>
      </c>
      <c r="C45" s="29" t="s">
        <v>50</v>
      </c>
      <c r="D45" s="30">
        <f>D28+D31</f>
        <v>270105813199</v>
      </c>
      <c r="E45" s="30">
        <f>E28+E31</f>
        <v>324623345562</v>
      </c>
    </row>
    <row r="46" ht="14.25">
      <c r="B46" s="31"/>
    </row>
    <row r="47" spans="2:5" ht="14.25">
      <c r="B47" s="32"/>
      <c r="D47" s="3"/>
      <c r="E47" s="3"/>
    </row>
    <row r="48" spans="4:5" ht="14.25">
      <c r="D48" s="33"/>
      <c r="E48" s="3"/>
    </row>
    <row r="70" ht="14.25">
      <c r="B70" s="34"/>
    </row>
    <row r="71" ht="14.25">
      <c r="B71" s="34"/>
    </row>
    <row r="72" ht="14.25">
      <c r="B72" s="34"/>
    </row>
  </sheetData>
  <mergeCells count="2">
    <mergeCell ref="C5:D5"/>
    <mergeCell ref="C6:D6"/>
  </mergeCells>
  <printOptions/>
  <pageMargins left="0.75" right="0.75" top="1" bottom="1" header="0.5" footer="0.5"/>
  <pageSetup orientation="portrait" paperSize="9"/>
  <drawing r:id="rId3"/>
  <legacyDrawing r:id="rId2"/>
  <oleObjects>
    <oleObject progId="Word.Picture.8" shapeId="15850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 topLeftCell="A13">
      <selection activeCell="C34" sqref="C34"/>
    </sheetView>
  </sheetViews>
  <sheetFormatPr defaultColWidth="8.796875" defaultRowHeight="15"/>
  <cols>
    <col min="1" max="1" width="6" style="0" customWidth="1"/>
    <col min="3" max="3" width="37.8984375" style="0" customWidth="1"/>
    <col min="4" max="4" width="18.3984375" style="0" customWidth="1"/>
    <col min="5" max="5" width="15.3984375" style="0" customWidth="1"/>
    <col min="6" max="6" width="15.69921875" style="0" customWidth="1"/>
  </cols>
  <sheetData>
    <row r="2" ht="17.25">
      <c r="B2" s="35" t="s">
        <v>51</v>
      </c>
    </row>
    <row r="3" ht="17.25">
      <c r="B3" s="36"/>
    </row>
    <row r="4" spans="2:5" ht="17.25">
      <c r="B4" s="37" t="s">
        <v>5</v>
      </c>
      <c r="C4" s="37" t="s">
        <v>52</v>
      </c>
      <c r="D4" s="37" t="s">
        <v>53</v>
      </c>
      <c r="E4" s="37" t="s">
        <v>54</v>
      </c>
    </row>
    <row r="5" spans="2:5" ht="17.25">
      <c r="B5" s="38" t="s">
        <v>55</v>
      </c>
      <c r="C5" s="39" t="s">
        <v>56</v>
      </c>
      <c r="D5" s="40">
        <v>88794525438</v>
      </c>
      <c r="E5" s="40">
        <f>56968470876+D5</f>
        <v>145762996314</v>
      </c>
    </row>
    <row r="6" spans="2:5" ht="17.25">
      <c r="B6" s="41" t="s">
        <v>45</v>
      </c>
      <c r="C6" s="42" t="s">
        <v>57</v>
      </c>
      <c r="D6" s="43">
        <v>0</v>
      </c>
      <c r="E6" s="43">
        <v>0</v>
      </c>
    </row>
    <row r="7" spans="2:5" ht="31.5">
      <c r="B7" s="41" t="s">
        <v>58</v>
      </c>
      <c r="C7" s="42" t="s">
        <v>59</v>
      </c>
      <c r="D7" s="43">
        <f>D5</f>
        <v>88794525438</v>
      </c>
      <c r="E7" s="43">
        <f>56968470876+D7</f>
        <v>145762996314</v>
      </c>
    </row>
    <row r="8" spans="2:5" ht="17.25">
      <c r="B8" s="41" t="s">
        <v>60</v>
      </c>
      <c r="C8" s="42" t="s">
        <v>61</v>
      </c>
      <c r="D8" s="43">
        <v>86139780583</v>
      </c>
      <c r="E8" s="43">
        <f>55272985836+D8</f>
        <v>141412766419</v>
      </c>
    </row>
    <row r="9" spans="2:5" ht="17.25">
      <c r="B9" s="41" t="s">
        <v>62</v>
      </c>
      <c r="C9" s="42" t="s">
        <v>63</v>
      </c>
      <c r="D9" s="44">
        <f>D5-D8</f>
        <v>2654744855</v>
      </c>
      <c r="E9" s="44">
        <f>E5-E8</f>
        <v>4350229895</v>
      </c>
    </row>
    <row r="10" spans="2:5" ht="17.25">
      <c r="B10" s="41" t="s">
        <v>64</v>
      </c>
      <c r="C10" s="42" t="s">
        <v>65</v>
      </c>
      <c r="D10" s="44">
        <v>1116638281</v>
      </c>
      <c r="E10" s="44">
        <f>1034781100+D10</f>
        <v>2151419381</v>
      </c>
    </row>
    <row r="11" spans="2:5" ht="17.25">
      <c r="B11" s="41" t="s">
        <v>66</v>
      </c>
      <c r="C11" s="42" t="s">
        <v>67</v>
      </c>
      <c r="D11" s="43"/>
      <c r="E11" s="43"/>
    </row>
    <row r="12" spans="2:5" ht="17.25">
      <c r="B12" s="41" t="s">
        <v>68</v>
      </c>
      <c r="C12" s="42" t="s">
        <v>69</v>
      </c>
      <c r="D12" s="43"/>
      <c r="E12" s="43"/>
    </row>
    <row r="13" spans="2:5" ht="17.25">
      <c r="B13" s="41" t="s">
        <v>70</v>
      </c>
      <c r="C13" s="42" t="s">
        <v>71</v>
      </c>
      <c r="D13" s="43">
        <v>1733256607</v>
      </c>
      <c r="E13" s="43">
        <f>1122773551+D13</f>
        <v>2856030158</v>
      </c>
    </row>
    <row r="14" spans="2:5" ht="17.25">
      <c r="B14" s="41" t="s">
        <v>72</v>
      </c>
      <c r="C14" s="45" t="s">
        <v>73</v>
      </c>
      <c r="D14" s="44">
        <f>D9+D10-D13-D11</f>
        <v>2038126529</v>
      </c>
      <c r="E14" s="44">
        <f>E9+E10-E13-E11</f>
        <v>3645619118</v>
      </c>
    </row>
    <row r="15" spans="2:5" ht="17.25">
      <c r="B15" s="41" t="s">
        <v>74</v>
      </c>
      <c r="C15" s="42" t="s">
        <v>75</v>
      </c>
      <c r="D15" s="43"/>
      <c r="E15" s="43">
        <v>26006374</v>
      </c>
    </row>
    <row r="16" spans="2:5" ht="17.25">
      <c r="B16" s="41" t="s">
        <v>76</v>
      </c>
      <c r="C16" s="42" t="s">
        <v>77</v>
      </c>
      <c r="D16" s="43"/>
      <c r="E16" s="43"/>
    </row>
    <row r="17" spans="2:5" ht="17.25">
      <c r="B17" s="41" t="s">
        <v>78</v>
      </c>
      <c r="C17" s="42" t="s">
        <v>79</v>
      </c>
      <c r="D17" s="44">
        <f>D15-D16</f>
        <v>0</v>
      </c>
      <c r="E17" s="44">
        <v>26006374</v>
      </c>
    </row>
    <row r="18" spans="2:5" ht="17.25">
      <c r="B18" s="41" t="s">
        <v>80</v>
      </c>
      <c r="C18" s="42" t="s">
        <v>81</v>
      </c>
      <c r="D18" s="44">
        <f>D14+D17</f>
        <v>2038126529</v>
      </c>
      <c r="E18" s="44">
        <f>E14+E17</f>
        <v>3671625492</v>
      </c>
    </row>
    <row r="19" spans="2:6" ht="17.25">
      <c r="B19" s="41" t="s">
        <v>82</v>
      </c>
      <c r="C19" s="42" t="s">
        <v>83</v>
      </c>
      <c r="D19" s="43">
        <v>412199114</v>
      </c>
      <c r="E19" s="43">
        <f>340656025+D19</f>
        <v>752855139</v>
      </c>
      <c r="F19" s="46"/>
    </row>
    <row r="20" spans="2:5" ht="17.25">
      <c r="B20" s="41" t="s">
        <v>84</v>
      </c>
      <c r="C20" s="42" t="s">
        <v>85</v>
      </c>
      <c r="D20" s="44">
        <f>D18-D19</f>
        <v>1625927415</v>
      </c>
      <c r="E20" s="44">
        <f>E18-E19</f>
        <v>2918770353</v>
      </c>
    </row>
    <row r="21" spans="2:5" ht="17.25">
      <c r="B21" s="41" t="s">
        <v>86</v>
      </c>
      <c r="C21" s="42" t="s">
        <v>87</v>
      </c>
      <c r="D21" s="43">
        <f>D20/1800000</f>
        <v>903.2930083333333</v>
      </c>
      <c r="E21" s="43">
        <f>E20/1800000</f>
        <v>1621.539085</v>
      </c>
    </row>
    <row r="22" spans="2:5" ht="17.25">
      <c r="B22" s="47" t="s">
        <v>88</v>
      </c>
      <c r="C22" s="48" t="s">
        <v>89</v>
      </c>
      <c r="D22" s="49"/>
      <c r="E22" s="49"/>
    </row>
    <row r="24" spans="4:5" ht="17.25">
      <c r="D24" s="57" t="s">
        <v>90</v>
      </c>
      <c r="E24" s="57"/>
    </row>
    <row r="25" spans="2:6" ht="18.75">
      <c r="B25" s="50"/>
      <c r="C25" s="50" t="s">
        <v>91</v>
      </c>
      <c r="D25" s="58" t="s">
        <v>92</v>
      </c>
      <c r="E25" s="58"/>
      <c r="F25" s="51"/>
    </row>
    <row r="26" spans="3:5" ht="18.75" customHeight="1">
      <c r="C26" t="s">
        <v>96</v>
      </c>
      <c r="D26" s="60" t="s">
        <v>95</v>
      </c>
      <c r="E26" s="60"/>
    </row>
    <row r="27" spans="2:3" ht="18.75">
      <c r="B27" s="52"/>
      <c r="C27" s="52"/>
    </row>
    <row r="30" spans="2:6" ht="18">
      <c r="B30" s="53"/>
      <c r="C30" s="53" t="s">
        <v>93</v>
      </c>
      <c r="D30" s="59" t="s">
        <v>94</v>
      </c>
      <c r="E30" s="59"/>
      <c r="F30" s="54"/>
    </row>
  </sheetData>
  <mergeCells count="4">
    <mergeCell ref="D24:E24"/>
    <mergeCell ref="D25:E25"/>
    <mergeCell ref="D30:E30"/>
    <mergeCell ref="D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dcterms:created xsi:type="dcterms:W3CDTF">2010-07-23T07:38:17Z</dcterms:created>
  <dcterms:modified xsi:type="dcterms:W3CDTF">2010-07-26T01:21:45Z</dcterms:modified>
  <cp:category/>
  <cp:version/>
  <cp:contentType/>
  <cp:contentStatus/>
</cp:coreProperties>
</file>